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ndra\Documents\Client Projects\une belle vie\Blog - Funeral Cost Spread Sheet\"/>
    </mc:Choice>
  </mc:AlternateContent>
  <bookViews>
    <workbookView xWindow="0" yWindow="0" windowWidth="2880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C68" i="1"/>
  <c r="D49" i="1"/>
  <c r="D39" i="1"/>
  <c r="C10" i="1"/>
  <c r="D10" i="1"/>
  <c r="D22" i="1"/>
  <c r="B68" i="1"/>
  <c r="B49" i="1"/>
  <c r="C49" i="1"/>
  <c r="C39" i="1"/>
  <c r="B39" i="1"/>
  <c r="C22" i="1"/>
  <c r="B22" i="1"/>
  <c r="B10" i="1"/>
  <c r="B75" i="1" l="1"/>
  <c r="B72" i="1"/>
  <c r="D75" i="1"/>
  <c r="D72" i="1"/>
  <c r="C72" i="1"/>
  <c r="C75" i="1"/>
</calcChain>
</file>

<file path=xl/sharedStrings.xml><?xml version="1.0" encoding="utf-8"?>
<sst xmlns="http://schemas.openxmlformats.org/spreadsheetml/2006/main" count="84" uniqueCount="56">
  <si>
    <t>Item</t>
  </si>
  <si>
    <t xml:space="preserve">Transfer of Remains </t>
  </si>
  <si>
    <t>Embalming</t>
  </si>
  <si>
    <t xml:space="preserve">Dressing, Casketing, Cosmetology &amp; Normal Restoration  </t>
  </si>
  <si>
    <t>Family Member I.D. prior to Direct Burial or Cremation</t>
  </si>
  <si>
    <t>Donor or Autopsy Repair</t>
  </si>
  <si>
    <t>Total</t>
  </si>
  <si>
    <t xml:space="preserve">BODY PREPARATION </t>
  </si>
  <si>
    <t>Professional Service</t>
  </si>
  <si>
    <t>Use of Chapel or setup</t>
  </si>
  <si>
    <t>Cremation Fee</t>
  </si>
  <si>
    <t>Urn</t>
  </si>
  <si>
    <t>Urn Vault (for Burying)</t>
  </si>
  <si>
    <t>Rental Casket (for viewing)</t>
  </si>
  <si>
    <t>Temporary Urn (if scattering)</t>
  </si>
  <si>
    <t>Viewing (sometimes limited by hours)</t>
  </si>
  <si>
    <t>Funeral coach to gravesite (hearse)</t>
  </si>
  <si>
    <t>Limousine</t>
  </si>
  <si>
    <t>Professional Service at gravesite</t>
  </si>
  <si>
    <t>Casket</t>
  </si>
  <si>
    <t>Opening/closing</t>
  </si>
  <si>
    <t>Vault</t>
  </si>
  <si>
    <t>Vault Setting</t>
  </si>
  <si>
    <t>Tents and Chairs for Graveside Service</t>
  </si>
  <si>
    <t>Headstone or Marker</t>
  </si>
  <si>
    <t>PAPERWORK</t>
  </si>
  <si>
    <t>Obituary Preparation (writing)</t>
  </si>
  <si>
    <t>International document prep</t>
  </si>
  <si>
    <t xml:space="preserve">Estate Filing </t>
  </si>
  <si>
    <t>Death Certificates (per copy)</t>
  </si>
  <si>
    <t>Newspaper Notices (Obituary)**</t>
  </si>
  <si>
    <t>MEMORIAL ADD ONS</t>
  </si>
  <si>
    <t>Flowers</t>
  </si>
  <si>
    <t>Clergy Fee</t>
  </si>
  <si>
    <t>Acknowledgement Cards (per 50)</t>
  </si>
  <si>
    <t>Prayer Cards (per 100)</t>
  </si>
  <si>
    <t>Visitor Register</t>
  </si>
  <si>
    <t>Memorial Folders (per 100)</t>
  </si>
  <si>
    <t>Crucifix</t>
  </si>
  <si>
    <t>Thank you notes</t>
  </si>
  <si>
    <t>Video Tribute</t>
  </si>
  <si>
    <t>Flag Case</t>
  </si>
  <si>
    <t>Minister Honorarium</t>
  </si>
  <si>
    <t>Organist</t>
  </si>
  <si>
    <t>Singer</t>
  </si>
  <si>
    <t>Private Security Escort</t>
  </si>
  <si>
    <t>Sample Cost*</t>
  </si>
  <si>
    <t>Estimate 1</t>
  </si>
  <si>
    <t>Estimate 2</t>
  </si>
  <si>
    <t>**Obituary cost varies per publication, ranging from $50 to $600+. Some funerals homes also offer to handle writing and submitting to various publications for you.</t>
  </si>
  <si>
    <t>Grand Total with Burial</t>
  </si>
  <si>
    <t>Grand Total with Cremation</t>
  </si>
  <si>
    <t>FUNERAL SERVICE WITH CREMATION</t>
  </si>
  <si>
    <t>FUNERAL SERVICE WITH BURIAL</t>
  </si>
  <si>
    <t>*Sample Cost prices were provided by Eric Cares through their research assisting at needs families with funeral expenses in the Denver Metro Area, 2013-2014.</t>
  </si>
  <si>
    <t>Refrigeration (per day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</si>
</sst>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80002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800022"/>
      <name val="Arial"/>
      <family val="2"/>
    </font>
    <font>
      <b/>
      <sz val="12"/>
      <color rgb="FF800022"/>
      <name val="Arial"/>
      <family val="2"/>
    </font>
    <font>
      <i/>
      <sz val="6"/>
      <color rgb="FF800022"/>
      <name val="Arial"/>
      <family val="2"/>
    </font>
    <font>
      <i/>
      <sz val="8"/>
      <color rgb="FF8000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3CFB3"/>
        <bgColor indexed="64"/>
      </patternFill>
    </fill>
    <fill>
      <patternFill patternType="solid">
        <fgColor rgb="FFE3CFB3"/>
        <bgColor rgb="FFE3CFB3"/>
      </patternFill>
    </fill>
  </fills>
  <borders count="3">
    <border>
      <left/>
      <right/>
      <top/>
      <bottom/>
      <diagonal/>
    </border>
    <border>
      <left/>
      <right/>
      <top style="double">
        <color rgb="FF800022"/>
      </top>
      <bottom/>
      <diagonal/>
    </border>
    <border>
      <left/>
      <right style="thin">
        <color rgb="FFE3CFB3"/>
      </right>
      <top style="double">
        <color rgb="FF800022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Alignment="0" applyProtection="0"/>
    <xf numFmtId="0" fontId="7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 wrapText="1"/>
    </xf>
    <xf numFmtId="0" fontId="6" fillId="0" borderId="0" xfId="2" applyAlignment="1">
      <alignment vertical="center" wrapText="1"/>
    </xf>
    <xf numFmtId="44" fontId="0" fillId="0" borderId="0" xfId="1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44" fontId="0" fillId="0" borderId="0" xfId="1" applyFont="1" applyAlignment="1">
      <alignment vertical="center" wrapText="1"/>
    </xf>
    <xf numFmtId="0" fontId="0" fillId="0" borderId="0" xfId="0" applyNumberFormat="1" applyFont="1" applyFill="1" applyBorder="1" applyAlignment="1" applyProtection="1">
      <alignment vertical="center" wrapText="1"/>
    </xf>
    <xf numFmtId="44" fontId="0" fillId="0" borderId="0" xfId="0" applyNumberFormat="1" applyFont="1" applyFill="1" applyBorder="1" applyAlignment="1" applyProtection="1">
      <alignment vertical="center" wrapText="1"/>
    </xf>
    <xf numFmtId="0" fontId="6" fillId="0" borderId="0" xfId="2" applyBorder="1" applyAlignment="1">
      <alignment vertical="center" wrapText="1"/>
    </xf>
    <xf numFmtId="44" fontId="0" fillId="0" borderId="0" xfId="1" applyFont="1" applyAlignment="1">
      <alignment wrapText="1"/>
    </xf>
    <xf numFmtId="44" fontId="3" fillId="0" borderId="0" xfId="0" applyNumberFormat="1" applyFont="1" applyFill="1" applyBorder="1" applyAlignment="1" applyProtection="1">
      <alignment wrapText="1"/>
    </xf>
    <xf numFmtId="0" fontId="0" fillId="0" borderId="0" xfId="0" applyAlignment="1">
      <alignment wrapText="1"/>
    </xf>
    <xf numFmtId="44" fontId="0" fillId="0" borderId="0" xfId="0" applyNumberFormat="1" applyFont="1" applyAlignment="1">
      <alignment wrapText="1"/>
    </xf>
    <xf numFmtId="0" fontId="6" fillId="0" borderId="0" xfId="2" applyBorder="1" applyAlignment="1">
      <alignment wrapText="1"/>
    </xf>
    <xf numFmtId="0" fontId="6" fillId="0" borderId="1" xfId="2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5" fillId="3" borderId="1" xfId="1" applyNumberFormat="1" applyFont="1" applyFill="1" applyBorder="1" applyAlignment="1">
      <alignment horizontal="center" vertical="center" wrapText="1"/>
    </xf>
    <xf numFmtId="44" fontId="5" fillId="3" borderId="2" xfId="1" applyNumberFormat="1" applyFont="1" applyFill="1" applyBorder="1" applyAlignment="1">
      <alignment horizontal="center" vertical="center" wrapText="1"/>
    </xf>
    <xf numFmtId="44" fontId="4" fillId="0" borderId="0" xfId="0" applyNumberFormat="1" applyFont="1" applyAlignment="1">
      <alignment vertical="center" wrapText="1"/>
    </xf>
    <xf numFmtId="0" fontId="8" fillId="0" borderId="0" xfId="5" applyAlignment="1">
      <alignment vertical="center" wrapText="1"/>
    </xf>
  </cellXfs>
  <cellStyles count="6">
    <cellStyle name="Accent1" xfId="4" builtinId="29" customBuiltin="1"/>
    <cellStyle name="Currency" xfId="1" builtinId="4"/>
    <cellStyle name="Explanatory Text" xfId="3" builtinId="53" customBuiltin="1"/>
    <cellStyle name="Fine Print" xfId="5"/>
    <cellStyle name="Heading 1" xfId="2" builtinId="16" customBuiltin="1"/>
    <cellStyle name="Normal" xfId="0" builtinId="0" customBuiltin="1"/>
  </cellStyles>
  <dxfs count="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4" formatCode="_(&quot;$&quot;* #,##0.00_);_(&quot;$&quot;* \(#,##0.00\);_(&quot;$&quot;* &quot;-&quot;??_);_(@_)"/>
      <alignment textRotation="0" wrapText="1" justifyLastLine="0" shrinkToFit="0" readingOrder="0"/>
    </dxf>
    <dxf>
      <alignment textRotation="0" wrapText="1" justifyLastLine="0" shrinkToFit="0" readingOrder="0"/>
    </dxf>
    <dxf>
      <alignment textRotation="0" wrapText="1" justifyLastLine="0" shrinkToFit="0" readingOrder="0"/>
    </dxf>
    <dxf>
      <alignment textRotation="0" wrapText="1" justifyLastLine="0" shrinkToFit="0" readingOrder="0"/>
    </dxf>
    <dxf>
      <alignment textRotation="0" wrapText="1" justifyLastLine="0" shrinkToFit="0" readingOrder="0"/>
    </dxf>
    <dxf>
      <alignment textRotation="0" wrapText="1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</dxf>
    <dxf>
      <alignment textRotation="0" wrapText="1" justifyLastLine="0" shrinkToFit="0" readingOrder="0"/>
    </dxf>
    <dxf>
      <alignment horizontal="general" vertical="bottom" textRotation="0" wrapText="1" indent="0" justifyLastLine="0" shrinkToFit="0" readingOrder="0"/>
    </dxf>
    <dxf>
      <alignment textRotation="0" wrapText="1" justifyLastLine="0" shrinkToFit="0" readingOrder="0"/>
    </dxf>
    <dxf>
      <alignment textRotation="0" wrapText="1" justifyLastLine="0" shrinkToFit="0" readingOrder="0"/>
    </dxf>
    <dxf>
      <alignment textRotation="0" wrapText="1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</dxf>
    <dxf>
      <alignment textRotation="0" wrapText="1" justifyLastLine="0" shrinkToFit="0" readingOrder="0"/>
    </dxf>
    <dxf>
      <alignment horizontal="general" vertical="bottom" textRotation="0" wrapText="1" indent="0" justifyLastLine="0" shrinkToFit="0" readingOrder="0"/>
    </dxf>
    <dxf>
      <alignment textRotation="0" wrapText="1" justifyLastLine="0" shrinkToFit="0" readingOrder="0"/>
    </dxf>
    <dxf>
      <alignment textRotation="0" wrapText="1" justifyLastLine="0" shrinkToFit="0" readingOrder="0"/>
    </dxf>
    <dxf>
      <alignment textRotation="0" wrapText="1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alignment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alignment textRotation="0" wrapText="1" justifyLastLine="0" shrinkToFit="0" readingOrder="0"/>
    </dxf>
    <dxf>
      <alignment textRotation="0" wrapText="1" justifyLastLine="0" shrinkToFit="0" readingOrder="0"/>
    </dxf>
    <dxf>
      <alignment textRotation="0" wrapText="1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border>
        <left style="thin">
          <color theme="1"/>
        </left>
      </border>
    </dxf>
    <dxf>
      <fill>
        <patternFill>
          <fgColor rgb="FF800022"/>
        </patternFill>
      </fill>
      <border>
        <left style="thin">
          <color theme="1"/>
        </left>
      </border>
    </dxf>
    <dxf>
      <fill>
        <patternFill>
          <fgColor auto="1"/>
          <bgColor rgb="FFF8F3EC"/>
        </patternFill>
      </fill>
      <border>
        <left/>
        <top/>
        <bottom/>
        <horizontal/>
      </border>
    </dxf>
    <dxf>
      <fill>
        <patternFill patternType="none">
          <fgColor indexed="64"/>
          <bgColor auto="1"/>
        </patternFill>
      </fill>
      <border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</dxf>
    <dxf>
      <font>
        <b/>
        <i val="0"/>
        <color rgb="FF800022"/>
      </font>
      <fill>
        <patternFill patternType="none">
          <bgColor auto="1"/>
        </patternFill>
      </fill>
      <border diagonalUp="0" diagonalDown="0">
        <left/>
        <right/>
        <top style="double">
          <color rgb="FF800022"/>
        </top>
        <bottom/>
        <vertical/>
        <horizontal/>
      </border>
    </dxf>
    <dxf>
      <font>
        <b/>
        <i val="0"/>
        <color rgb="FF800022"/>
      </font>
      <fill>
        <patternFill patternType="solid">
          <fgColor rgb="FFE3CFB3"/>
          <bgColor rgb="FFE3CFB3"/>
        </patternFill>
      </fill>
    </dxf>
    <dxf>
      <font>
        <color theme="1"/>
      </font>
      <border diagonalUp="0" diagonalDown="0">
        <left style="thin">
          <color rgb="FFE3CFB3"/>
        </left>
        <right style="thin">
          <color rgb="FFE3CFB3"/>
        </right>
        <top style="thin">
          <color rgb="FFE3CFB3"/>
        </top>
        <bottom style="thin">
          <color rgb="FFE3CFB3"/>
        </bottom>
        <vertical/>
        <horizontal/>
      </border>
    </dxf>
  </dxfs>
  <tableStyles count="1" defaultTableStyle="UBV" defaultPivotStyle="PivotStyleLight16">
    <tableStyle name="UBV" pivot="0" count="9">
      <tableStyleElement type="wholeTable" dxfId="63"/>
      <tableStyleElement type="headerRow" dxfId="62"/>
      <tableStyleElement type="totalRow" dxfId="61"/>
      <tableStyleElement type="firstColumn" dxfId="60"/>
      <tableStyleElement type="lastColumn" dxfId="59"/>
      <tableStyleElement type="firstRowStripe" dxfId="58"/>
      <tableStyleElement type="secondRowStripe" dxfId="57"/>
      <tableStyleElement type="firstColumnStripe" dxfId="56"/>
      <tableStyleElement type="secondColumnStripe" dxfId="55"/>
    </tableStyle>
  </tableStyles>
  <colors>
    <mruColors>
      <color rgb="FF800022"/>
      <color rgb="FFE3CFB3"/>
      <color rgb="FFF8F3EC"/>
      <color rgb="FFEEE1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body_preparation" displayName="body_preparation" ref="A3:D10" totalsRowCount="1" headerRowDxfId="54" dataDxfId="53" totalsRowDxfId="52" headerRowCellStyle="Normal" dataCellStyle="Normal">
  <autoFilter ref="A3:D9">
    <filterColumn colId="0" hiddenButton="1"/>
    <filterColumn colId="1" hiddenButton="1"/>
    <filterColumn colId="2" hiddenButton="1"/>
    <filterColumn colId="3" hiddenButton="1"/>
  </autoFilter>
  <tableColumns count="4">
    <tableColumn id="1" name="Item" totalsRowLabel="Total" dataDxfId="51" totalsRowDxfId="50" dataCellStyle="Normal"/>
    <tableColumn id="2" name="Sample Cost*" totalsRowFunction="sum" dataDxfId="49" totalsRowDxfId="48" dataCellStyle="Currency"/>
    <tableColumn id="3" name="Estimate 1" totalsRowFunction="sum" dataDxfId="47" totalsRowDxfId="46" dataCellStyle="Currency"/>
    <tableColumn id="4" name="Estimate 2" totalsRowFunction="custom" dataDxfId="45" totalsRowDxfId="44" dataCellStyle="Currency">
      <totalsRowFormula>SUM(body_preparation[Estimate 2])</totalsRowFormula>
    </tableColumn>
  </tableColumns>
  <tableStyleInfo name="UBV" showFirstColumn="1" showLastColumn="0" showRowStripes="1" showColumnStripes="0"/>
</table>
</file>

<file path=xl/tables/table2.xml><?xml version="1.0" encoding="utf-8"?>
<table xmlns="http://schemas.openxmlformats.org/spreadsheetml/2006/main" id="3" name="Table3" displayName="Table3" ref="A14:D22" totalsRowCount="1" headerRowDxfId="43" dataDxfId="42" totalsRowDxfId="41" dataCellStyle="Currency" totalsRowCellStyle="Currency">
  <autoFilter ref="A14:D21">
    <filterColumn colId="0" hiddenButton="1"/>
    <filterColumn colId="1" hiddenButton="1"/>
    <filterColumn colId="2" hiddenButton="1"/>
    <filterColumn colId="3" hiddenButton="1"/>
  </autoFilter>
  <tableColumns count="4">
    <tableColumn id="1" name="Item" totalsRowLabel="Total" dataDxfId="40" totalsRowDxfId="39" dataCellStyle="Currency"/>
    <tableColumn id="2" name="Sample Cost*" totalsRowFunction="sum" dataDxfId="38" totalsRowDxfId="37" dataCellStyle="Currency"/>
    <tableColumn id="3" name="Estimate 1" totalsRowFunction="sum" dataDxfId="36" totalsRowDxfId="35" dataCellStyle="Currency"/>
    <tableColumn id="4" name="Estimate 2" totalsRowFunction="custom" dataDxfId="34" totalsRowDxfId="33" dataCellStyle="Currency">
      <totalsRowFormula>SUM(Table3[Estimate 2])</totalsRowFormula>
    </tableColumn>
  </tableColumns>
  <tableStyleInfo name="UBV" showFirstColumn="1" showLastColumn="0" showRowStripes="1" showColumnStripes="0"/>
</table>
</file>

<file path=xl/tables/table3.xml><?xml version="1.0" encoding="utf-8"?>
<table xmlns="http://schemas.openxmlformats.org/spreadsheetml/2006/main" id="4" name="Table4" displayName="Table4" ref="A26:D39" totalsRowCount="1" headerRowDxfId="32" dataDxfId="31" totalsRowDxfId="30">
  <autoFilter ref="A26:D38">
    <filterColumn colId="0" hiddenButton="1"/>
    <filterColumn colId="1" hiddenButton="1"/>
    <filterColumn colId="2" hiddenButton="1"/>
    <filterColumn colId="3" hiddenButton="1"/>
  </autoFilter>
  <tableColumns count="4">
    <tableColumn id="1" name="Item" totalsRowLabel="Total" dataDxfId="29" totalsRowDxfId="28"/>
    <tableColumn id="2" name="Sample Cost*" totalsRowFunction="sum" dataDxfId="27" totalsRowDxfId="26" dataCellStyle="Currency"/>
    <tableColumn id="3" name="Estimate 1" totalsRowFunction="sum" dataDxfId="25" totalsRowDxfId="24" dataCellStyle="Currency"/>
    <tableColumn id="4" name="Estimate 2" totalsRowFunction="custom" dataDxfId="23" totalsRowDxfId="22" dataCellStyle="Currency">
      <totalsRowFormula>SUM(Table4[Estimate 2])</totalsRowFormula>
    </tableColumn>
  </tableColumns>
  <tableStyleInfo name="UBV" showFirstColumn="1" showLastColumn="0" showRowStripes="1" showColumnStripes="0"/>
</table>
</file>

<file path=xl/tables/table4.xml><?xml version="1.0" encoding="utf-8"?>
<table xmlns="http://schemas.openxmlformats.org/spreadsheetml/2006/main" id="5" name="Table5" displayName="Table5" ref="A43:D49" totalsRowCount="1" headerRowDxfId="21" dataDxfId="20" totalsRowDxfId="19">
  <autoFilter ref="A43:D48">
    <filterColumn colId="0" hiddenButton="1"/>
    <filterColumn colId="1" hiddenButton="1"/>
    <filterColumn colId="2" hiddenButton="1"/>
    <filterColumn colId="3" hiddenButton="1"/>
  </autoFilter>
  <tableColumns count="4">
    <tableColumn id="1" name="Item" totalsRowLabel="Total" dataDxfId="18" totalsRowDxfId="17"/>
    <tableColumn id="2" name="Sample Cost*" totalsRowFunction="sum" dataDxfId="16" totalsRowDxfId="15" dataCellStyle="Currency"/>
    <tableColumn id="3" name="Estimate 1" totalsRowFunction="count" dataDxfId="14" totalsRowDxfId="13" dataCellStyle="Currency"/>
    <tableColumn id="4" name="Estimate 2" totalsRowFunction="custom" dataDxfId="12" totalsRowDxfId="11" dataCellStyle="Currency">
      <totalsRowFormula>SUM(Table5[Estimate 2])</totalsRowFormula>
    </tableColumn>
  </tableColumns>
  <tableStyleInfo name="UBV" showFirstColumn="1" showLastColumn="0" showRowStripes="1" showColumnStripes="0"/>
</table>
</file>

<file path=xl/tables/table5.xml><?xml version="1.0" encoding="utf-8"?>
<table xmlns="http://schemas.openxmlformats.org/spreadsheetml/2006/main" id="6" name="Table6" displayName="Table6" ref="A53:D68" totalsRowCount="1" headerRowDxfId="10" dataDxfId="9" totalsRowDxfId="8">
  <autoFilter ref="A53:D67">
    <filterColumn colId="0" hiddenButton="1"/>
    <filterColumn colId="1" hiddenButton="1"/>
    <filterColumn colId="2" hiddenButton="1"/>
    <filterColumn colId="3" hiddenButton="1"/>
  </autoFilter>
  <tableColumns count="4">
    <tableColumn id="1" name="Item" totalsRowLabel="Total" dataDxfId="7" totalsRowDxfId="6" dataCellStyle="Normal"/>
    <tableColumn id="2" name="Sample Cost*" totalsRowFunction="sum" dataDxfId="5" totalsRowDxfId="4" dataCellStyle="Currency"/>
    <tableColumn id="3" name="Estimate 1" totalsRowFunction="sum" dataDxfId="3" totalsRowDxfId="2" dataCellStyle="Currency"/>
    <tableColumn id="4" name="Estimate 2" totalsRowFunction="custom" dataDxfId="1" totalsRowDxfId="0" dataCellStyle="Currency">
      <totalsRowFormula>SUM(Table6[Estimate 2])</totalsRowFormula>
    </tableColumn>
  </tableColumns>
  <tableStyleInfo name="UBV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8"/>
  <sheetViews>
    <sheetView tabSelected="1" showRuler="0" view="pageLayout" zoomScale="110" zoomScaleNormal="100" zoomScalePageLayoutView="110" workbookViewId="0">
      <selection activeCell="A6" sqref="A6"/>
    </sheetView>
  </sheetViews>
  <sheetFormatPr defaultRowHeight="12.75" x14ac:dyDescent="0.2"/>
  <cols>
    <col min="1" max="1" width="57.42578125" style="1" customWidth="1"/>
    <col min="2" max="2" width="14.28515625" style="1" customWidth="1"/>
    <col min="3" max="4" width="14.28515625" style="3" customWidth="1"/>
    <col min="5" max="16384" width="9.140625" style="1"/>
  </cols>
  <sheetData>
    <row r="2" spans="1:4" ht="15.75" x14ac:dyDescent="0.2">
      <c r="A2" s="2" t="s">
        <v>7</v>
      </c>
    </row>
    <row r="3" spans="1:4" x14ac:dyDescent="0.2">
      <c r="A3" s="4" t="s">
        <v>0</v>
      </c>
      <c r="B3" s="4" t="s">
        <v>46</v>
      </c>
      <c r="C3" s="5" t="s">
        <v>47</v>
      </c>
      <c r="D3" s="5" t="s">
        <v>48</v>
      </c>
    </row>
    <row r="4" spans="1:4" x14ac:dyDescent="0.2">
      <c r="A4" s="1" t="s">
        <v>1</v>
      </c>
      <c r="B4" s="6">
        <v>195</v>
      </c>
    </row>
    <row r="5" spans="1:4" x14ac:dyDescent="0.2">
      <c r="A5" s="1" t="s">
        <v>2</v>
      </c>
      <c r="B5" s="6">
        <v>420</v>
      </c>
    </row>
    <row r="6" spans="1:4" x14ac:dyDescent="0.2">
      <c r="A6" s="1" t="s">
        <v>3</v>
      </c>
      <c r="B6" s="6">
        <v>170</v>
      </c>
    </row>
    <row r="7" spans="1:4" x14ac:dyDescent="0.2">
      <c r="A7" s="1" t="s">
        <v>4</v>
      </c>
      <c r="B7" s="6">
        <v>75</v>
      </c>
    </row>
    <row r="8" spans="1:4" x14ac:dyDescent="0.2">
      <c r="A8" s="1" t="s">
        <v>5</v>
      </c>
      <c r="B8" s="6">
        <v>192</v>
      </c>
    </row>
    <row r="9" spans="1:4" x14ac:dyDescent="0.2">
      <c r="A9" s="1" t="s">
        <v>55</v>
      </c>
      <c r="B9" s="6">
        <v>50</v>
      </c>
    </row>
    <row r="10" spans="1:4" x14ac:dyDescent="0.2">
      <c r="A10" s="7" t="s">
        <v>6</v>
      </c>
      <c r="B10" s="8">
        <f>SUBTOTAL(109,body_preparation[Sample Cost*])</f>
        <v>1102</v>
      </c>
      <c r="C10" s="3">
        <f>SUBTOTAL(109,body_preparation[Estimate 1])</f>
        <v>0</v>
      </c>
      <c r="D10" s="3">
        <f>SUM(body_preparation[Estimate 2])</f>
        <v>0</v>
      </c>
    </row>
    <row r="13" spans="1:4" ht="15.75" x14ac:dyDescent="0.2">
      <c r="A13" s="9" t="s">
        <v>52</v>
      </c>
    </row>
    <row r="14" spans="1:4" x14ac:dyDescent="0.2">
      <c r="A14" s="4" t="s">
        <v>0</v>
      </c>
      <c r="B14" s="4" t="s">
        <v>46</v>
      </c>
      <c r="C14" s="5" t="s">
        <v>47</v>
      </c>
      <c r="D14" s="5" t="s">
        <v>48</v>
      </c>
    </row>
    <row r="15" spans="1:4" x14ac:dyDescent="0.2">
      <c r="A15" s="10" t="s">
        <v>8</v>
      </c>
      <c r="B15" s="10">
        <v>1255</v>
      </c>
    </row>
    <row r="16" spans="1:4" x14ac:dyDescent="0.2">
      <c r="A16" s="10" t="s">
        <v>9</v>
      </c>
      <c r="B16" s="10">
        <v>200</v>
      </c>
    </row>
    <row r="17" spans="1:4" x14ac:dyDescent="0.2">
      <c r="A17" s="10" t="s">
        <v>10</v>
      </c>
      <c r="B17" s="10">
        <v>350</v>
      </c>
    </row>
    <row r="18" spans="1:4" x14ac:dyDescent="0.2">
      <c r="A18" s="10" t="s">
        <v>11</v>
      </c>
      <c r="B18" s="10">
        <v>75</v>
      </c>
    </row>
    <row r="19" spans="1:4" x14ac:dyDescent="0.2">
      <c r="A19" s="10" t="s">
        <v>12</v>
      </c>
      <c r="B19" s="10">
        <v>350</v>
      </c>
    </row>
    <row r="20" spans="1:4" x14ac:dyDescent="0.2">
      <c r="A20" s="10" t="s">
        <v>13</v>
      </c>
      <c r="B20" s="10">
        <v>650</v>
      </c>
    </row>
    <row r="21" spans="1:4" x14ac:dyDescent="0.2">
      <c r="A21" s="10" t="s">
        <v>14</v>
      </c>
      <c r="B21" s="10">
        <v>25</v>
      </c>
    </row>
    <row r="22" spans="1:4" x14ac:dyDescent="0.2">
      <c r="A22" s="11" t="s">
        <v>6</v>
      </c>
      <c r="B22" s="11">
        <f>SUBTOTAL(109,Table3[Sample Cost*])</f>
        <v>2905</v>
      </c>
      <c r="C22" s="3">
        <f>SUBTOTAL(109,Table3[Estimate 1])</f>
        <v>0</v>
      </c>
      <c r="D22" s="3">
        <f>SUM(Table3[Estimate 2])</f>
        <v>0</v>
      </c>
    </row>
    <row r="25" spans="1:4" ht="15.75" x14ac:dyDescent="0.2">
      <c r="A25" s="9" t="s">
        <v>53</v>
      </c>
    </row>
    <row r="26" spans="1:4" x14ac:dyDescent="0.2">
      <c r="A26" s="4" t="s">
        <v>0</v>
      </c>
      <c r="B26" s="4" t="s">
        <v>46</v>
      </c>
      <c r="C26" s="5" t="s">
        <v>47</v>
      </c>
      <c r="D26" s="5" t="s">
        <v>48</v>
      </c>
    </row>
    <row r="27" spans="1:4" x14ac:dyDescent="0.2">
      <c r="A27" s="12" t="s">
        <v>8</v>
      </c>
      <c r="B27" s="10">
        <v>1255</v>
      </c>
    </row>
    <row r="28" spans="1:4" x14ac:dyDescent="0.2">
      <c r="A28" s="12" t="s">
        <v>9</v>
      </c>
      <c r="B28" s="10">
        <v>200</v>
      </c>
    </row>
    <row r="29" spans="1:4" x14ac:dyDescent="0.2">
      <c r="A29" s="12" t="s">
        <v>15</v>
      </c>
      <c r="B29" s="10">
        <v>300</v>
      </c>
    </row>
    <row r="30" spans="1:4" x14ac:dyDescent="0.2">
      <c r="A30" s="12" t="s">
        <v>16</v>
      </c>
      <c r="B30" s="10">
        <v>250</v>
      </c>
    </row>
    <row r="31" spans="1:4" x14ac:dyDescent="0.2">
      <c r="A31" s="12" t="s">
        <v>17</v>
      </c>
      <c r="B31" s="10">
        <v>100</v>
      </c>
    </row>
    <row r="32" spans="1:4" x14ac:dyDescent="0.2">
      <c r="A32" s="12" t="s">
        <v>18</v>
      </c>
      <c r="B32" s="10">
        <v>805</v>
      </c>
    </row>
    <row r="33" spans="1:4" x14ac:dyDescent="0.2">
      <c r="A33" s="12" t="s">
        <v>19</v>
      </c>
      <c r="B33" s="10">
        <v>885</v>
      </c>
    </row>
    <row r="34" spans="1:4" x14ac:dyDescent="0.2">
      <c r="A34" s="12" t="s">
        <v>20</v>
      </c>
      <c r="B34" s="10">
        <v>1000</v>
      </c>
    </row>
    <row r="35" spans="1:4" x14ac:dyDescent="0.2">
      <c r="A35" s="12" t="s">
        <v>21</v>
      </c>
      <c r="B35" s="10">
        <v>500</v>
      </c>
    </row>
    <row r="36" spans="1:4" x14ac:dyDescent="0.2">
      <c r="A36" s="12" t="s">
        <v>22</v>
      </c>
      <c r="B36" s="10">
        <v>500</v>
      </c>
    </row>
    <row r="37" spans="1:4" x14ac:dyDescent="0.2">
      <c r="A37" s="12" t="s">
        <v>23</v>
      </c>
      <c r="B37" s="10">
        <v>200</v>
      </c>
    </row>
    <row r="38" spans="1:4" x14ac:dyDescent="0.2">
      <c r="A38" s="12" t="s">
        <v>24</v>
      </c>
      <c r="B38" s="10">
        <v>500</v>
      </c>
    </row>
    <row r="39" spans="1:4" x14ac:dyDescent="0.2">
      <c r="A39" s="12" t="s">
        <v>6</v>
      </c>
      <c r="B39" s="13">
        <f>SUBTOTAL(109,Table4[Sample Cost*])</f>
        <v>6495</v>
      </c>
      <c r="C39" s="3">
        <f>SUBTOTAL(109,Table4[Estimate 1])</f>
        <v>0</v>
      </c>
      <c r="D39" s="3">
        <f>SUM(Table4[Estimate 2])</f>
        <v>0</v>
      </c>
    </row>
    <row r="42" spans="1:4" ht="15.75" x14ac:dyDescent="0.25">
      <c r="A42" s="14" t="s">
        <v>25</v>
      </c>
    </row>
    <row r="43" spans="1:4" x14ac:dyDescent="0.2">
      <c r="A43" s="4" t="s">
        <v>0</v>
      </c>
      <c r="B43" s="4" t="s">
        <v>46</v>
      </c>
      <c r="C43" s="5" t="s">
        <v>47</v>
      </c>
      <c r="D43" s="5" t="s">
        <v>48</v>
      </c>
    </row>
    <row r="44" spans="1:4" x14ac:dyDescent="0.2">
      <c r="A44" s="12" t="s">
        <v>29</v>
      </c>
      <c r="B44" s="10">
        <v>13</v>
      </c>
    </row>
    <row r="45" spans="1:4" x14ac:dyDescent="0.2">
      <c r="A45" s="12" t="s">
        <v>30</v>
      </c>
      <c r="B45" s="10">
        <v>300</v>
      </c>
    </row>
    <row r="46" spans="1:4" x14ac:dyDescent="0.2">
      <c r="A46" s="12" t="s">
        <v>26</v>
      </c>
      <c r="B46" s="10">
        <v>100</v>
      </c>
    </row>
    <row r="47" spans="1:4" x14ac:dyDescent="0.2">
      <c r="A47" s="12" t="s">
        <v>27</v>
      </c>
      <c r="B47" s="10">
        <v>300</v>
      </c>
    </row>
    <row r="48" spans="1:4" x14ac:dyDescent="0.2">
      <c r="A48" s="12" t="s">
        <v>28</v>
      </c>
      <c r="B48" s="10">
        <v>600</v>
      </c>
    </row>
    <row r="49" spans="1:4" x14ac:dyDescent="0.2">
      <c r="A49" s="12" t="s">
        <v>6</v>
      </c>
      <c r="B49" s="13">
        <f>SUBTOTAL(109,Table5[Sample Cost*])</f>
        <v>1313</v>
      </c>
      <c r="C49" s="3">
        <f>SUBTOTAL(103,Table5[Estimate 1])</f>
        <v>0</v>
      </c>
      <c r="D49" s="3">
        <f>SUM(Table5[Estimate 2])</f>
        <v>0</v>
      </c>
    </row>
    <row r="52" spans="1:4" ht="15.75" x14ac:dyDescent="0.2">
      <c r="A52" s="9" t="s">
        <v>31</v>
      </c>
    </row>
    <row r="53" spans="1:4" x14ac:dyDescent="0.2">
      <c r="A53" s="4" t="s">
        <v>0</v>
      </c>
      <c r="B53" s="4" t="s">
        <v>46</v>
      </c>
      <c r="C53" s="5" t="s">
        <v>47</v>
      </c>
      <c r="D53" s="5" t="s">
        <v>48</v>
      </c>
    </row>
    <row r="54" spans="1:4" x14ac:dyDescent="0.2">
      <c r="A54" s="12" t="s">
        <v>32</v>
      </c>
      <c r="B54" s="10">
        <v>300</v>
      </c>
    </row>
    <row r="55" spans="1:4" x14ac:dyDescent="0.2">
      <c r="A55" s="12" t="s">
        <v>33</v>
      </c>
      <c r="B55" s="10">
        <v>250</v>
      </c>
    </row>
    <row r="56" spans="1:4" x14ac:dyDescent="0.2">
      <c r="A56" s="12" t="s">
        <v>34</v>
      </c>
      <c r="B56" s="10">
        <v>35</v>
      </c>
    </row>
    <row r="57" spans="1:4" x14ac:dyDescent="0.2">
      <c r="A57" s="12" t="s">
        <v>35</v>
      </c>
      <c r="B57" s="10">
        <v>35</v>
      </c>
    </row>
    <row r="58" spans="1:4" x14ac:dyDescent="0.2">
      <c r="A58" s="12" t="s">
        <v>36</v>
      </c>
      <c r="B58" s="10">
        <v>35</v>
      </c>
    </row>
    <row r="59" spans="1:4" x14ac:dyDescent="0.2">
      <c r="A59" s="12" t="s">
        <v>37</v>
      </c>
      <c r="B59" s="10">
        <v>35</v>
      </c>
    </row>
    <row r="60" spans="1:4" x14ac:dyDescent="0.2">
      <c r="A60" s="12" t="s">
        <v>38</v>
      </c>
      <c r="B60" s="10">
        <v>30</v>
      </c>
    </row>
    <row r="61" spans="1:4" x14ac:dyDescent="0.2">
      <c r="A61" s="12" t="s">
        <v>39</v>
      </c>
      <c r="B61" s="10">
        <v>30</v>
      </c>
    </row>
    <row r="62" spans="1:4" x14ac:dyDescent="0.2">
      <c r="A62" s="12" t="s">
        <v>40</v>
      </c>
      <c r="B62" s="10">
        <v>250</v>
      </c>
    </row>
    <row r="63" spans="1:4" x14ac:dyDescent="0.2">
      <c r="A63" s="12" t="s">
        <v>41</v>
      </c>
      <c r="B63" s="10">
        <v>250</v>
      </c>
    </row>
    <row r="64" spans="1:4" x14ac:dyDescent="0.2">
      <c r="A64" s="12" t="s">
        <v>42</v>
      </c>
      <c r="B64" s="10">
        <v>150</v>
      </c>
    </row>
    <row r="65" spans="1:4" x14ac:dyDescent="0.2">
      <c r="A65" s="12" t="s">
        <v>43</v>
      </c>
      <c r="B65" s="10">
        <v>75</v>
      </c>
    </row>
    <row r="66" spans="1:4" x14ac:dyDescent="0.2">
      <c r="A66" s="12" t="s">
        <v>44</v>
      </c>
      <c r="B66" s="10">
        <v>75</v>
      </c>
    </row>
    <row r="67" spans="1:4" x14ac:dyDescent="0.2">
      <c r="A67" s="12" t="s">
        <v>45</v>
      </c>
      <c r="B67" s="10">
        <v>120</v>
      </c>
    </row>
    <row r="68" spans="1:4" x14ac:dyDescent="0.2">
      <c r="A68" s="12" t="s">
        <v>6</v>
      </c>
      <c r="B68" s="13">
        <f>SUBTOTAL(109,Table6[Sample Cost*])</f>
        <v>1670</v>
      </c>
      <c r="C68" s="3">
        <f>SUBTOTAL(109,Table6[Estimate 1])</f>
        <v>0</v>
      </c>
      <c r="D68" s="3">
        <f>SUM(Table6[Estimate 2])</f>
        <v>0</v>
      </c>
    </row>
    <row r="70" spans="1:4" ht="13.5" thickBot="1" x14ac:dyDescent="0.25"/>
    <row r="71" spans="1:4" ht="16.5" thickTop="1" x14ac:dyDescent="0.2">
      <c r="A71" s="15" t="s">
        <v>50</v>
      </c>
      <c r="B71" s="16" t="s">
        <v>46</v>
      </c>
      <c r="C71" s="17" t="s">
        <v>47</v>
      </c>
      <c r="D71" s="18" t="s">
        <v>48</v>
      </c>
    </row>
    <row r="72" spans="1:4" x14ac:dyDescent="0.2">
      <c r="B72" s="19">
        <f>SUM(B68,B49,B39,B10)</f>
        <v>10580</v>
      </c>
      <c r="C72" s="19">
        <f>SUM(C68,C49,C39,C10)</f>
        <v>0</v>
      </c>
      <c r="D72" s="19">
        <f>SUM(D68,D49,D39,D10)</f>
        <v>0</v>
      </c>
    </row>
    <row r="73" spans="1:4" ht="13.5" thickBot="1" x14ac:dyDescent="0.25"/>
    <row r="74" spans="1:4" ht="16.5" thickTop="1" x14ac:dyDescent="0.2">
      <c r="A74" s="15" t="s">
        <v>51</v>
      </c>
      <c r="B74" s="16" t="s">
        <v>46</v>
      </c>
      <c r="C74" s="17" t="s">
        <v>47</v>
      </c>
      <c r="D74" s="18" t="s">
        <v>48</v>
      </c>
    </row>
    <row r="75" spans="1:4" x14ac:dyDescent="0.2">
      <c r="B75" s="19">
        <f>SUM(B68,B49,B22,B10)</f>
        <v>6990</v>
      </c>
      <c r="C75" s="19">
        <f>SUM(C68,C49,C22,C10)</f>
        <v>0</v>
      </c>
      <c r="D75" s="19">
        <f>SUM(D68,D49,D22,D10)</f>
        <v>0</v>
      </c>
    </row>
    <row r="77" spans="1:4" ht="33.75" x14ac:dyDescent="0.2">
      <c r="A77" s="20" t="s">
        <v>54</v>
      </c>
    </row>
    <row r="78" spans="1:4" ht="33.75" x14ac:dyDescent="0.2">
      <c r="A78" s="20" t="s">
        <v>49</v>
      </c>
    </row>
  </sheetData>
  <pageMargins left="0.25" right="0.25" top="0.75" bottom="0.75" header="0.3" footer="0.3"/>
  <pageSetup fitToHeight="0" orientation="portrait" horizontalDpi="1200" verticalDpi="1200" r:id="rId1"/>
  <headerFooter alignWithMargins="0">
    <oddHeader>&amp;L&amp;"Arial,Bold"&amp;KE3CFB3Funeral Cost Budget Sheet&amp;C&amp;"Arial,Bold"&amp;K800022&amp;G</oddHeader>
    <oddFooter>&amp;L&amp;K800022www.beautifullifeurns.com&amp;R&amp;K8000221.877.249.7735</oddFooter>
  </headerFooter>
  <rowBreaks count="1" manualBreakCount="1">
    <brk id="50" max="16383" man="1"/>
  </rowBreaks>
  <legacyDrawingHF r:id="rId2"/>
  <tableParts count="5"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Kandra Churchwell</dc:creator>
  <cp:lastModifiedBy>Kandra Churchwell</cp:lastModifiedBy>
  <cp:lastPrinted>2015-05-29T14:28:48Z</cp:lastPrinted>
  <dcterms:created xsi:type="dcterms:W3CDTF">2015-05-27T18:42:48Z</dcterms:created>
  <dcterms:modified xsi:type="dcterms:W3CDTF">2015-05-29T14:29:05Z</dcterms:modified>
</cp:coreProperties>
</file>